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calcMode="manual"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<sst xmlns="http://schemas.openxmlformats.org/spreadsheetml/2006/main" count="331" uniqueCount="247">
  <si>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</si>
  <si>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</si>
  <si>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</si>
  <si>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</si>
  <si>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</si>
  <si>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</si>
  <si>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</si>
  <si>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</si>
  <si>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</si>
  <si>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</si>
  <si>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</si>
  <si>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</si>
  <si>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</si>
  <si>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</si>
  <si>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</si>
  <si>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</si>
  <si>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</si>
  <si>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</si>
  <si>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</si>
  <si>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</si>
  <si>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</si>
  <si>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</si>
  <si>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</si>
  <si>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</si>
  <si>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</si>
  <si>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</si>
  <si>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</si>
  <si>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</si>
  <si>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</si>
  <si>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</si>
  <si>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</si>
  <si>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</si>
  <si>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</si>
  <si>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</si>
  <si>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</si>
  <si>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</si>
  <si>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</si>
  <si>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</si>
  <si>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</si>
  <si>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</si>
  <si>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</si>
  <si>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</si>
  <si>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</si>
  <si>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</si>
  <si>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</si>
  <si>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</si>
  <si>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</si>
  <si>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</si>
  <si>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</si>
  <si>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</si>
  <si>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</si>
  <si>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</si>
  <si>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</si>
  <si>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</si>
  <si>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</si>
  <si>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</si>
  <si>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</si>
  <si>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</si>
  <si>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</si>
  <si>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</si>
  <si>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</si>
  <si>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</si>
  <si>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</si>
  <si>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</si>
  <si>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</si>
  <si>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</si>
  <si>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</si>
  <si>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</si>
  <si>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</si>
  <si>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</si>
  <si>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</si>
  <si>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</si>
  <si>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</si>
  <si>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</si>
  <si>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</si>
  <si>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</si>
  <si>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</si>
  <si>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</si>
  <si>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</si>
  <si>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</si>
  <si>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</si>
  <si>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</si>
  <si>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</si>
  <si>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</si>
  <si>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</si>
  <si>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</si>
  <si>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</si>
  <si>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</si>
  <si>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</si>
  <si>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</si>
  <si>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</si>
  <si>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</si>
  <si>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</si>
  <si>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</si>
  <si>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</si>
  <si>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</si>
  <si>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</si>
  <si>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</si>
  <si>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</si>
  <si>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</si>
  <si>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</si>
  <si>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</si>
  <si>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</si>
  <si>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</si>
  <si>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</si>
  <si>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</si>
  <si>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</si>
  <si>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</si>
  <si>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</si>
  <si>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</si>
  <si>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</si>
  <si>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</si>
  <si>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</si>
  <si>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</si>
  <si>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</si>
  <si>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</si>
  <si>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</si>
  <si>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</si>
  <si>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</si>
  <si>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</si>
  <si>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</si>
  <si>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</si>
  <si>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</si>
  <si>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</si>
  <si>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</si>
  <si>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</si>
  <si>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</si>
  <si>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</si>
  <si>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</si>
  <si>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</si>
  <si>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</si>
  <si>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</si>
  <si>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</si>
  <si>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</si>
  <si>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</si>
  <si>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</si>
  <si>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</si>
  <si>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</si>
  <si>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</si>
  <si>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</si>
  <si>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</si>
  <si>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</si>
  <si>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</si>
  <si>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</si>
  <si>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</si>
  <si>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</si>
  <si>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</si>
  <si>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</si>
  <si>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</si>
  <si>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</si>
  <si>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</si>
  <si>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</si>
  <si>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</si>
  <si>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</si>
  <si>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</si>
  <si>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</si>
  <si>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</si>
  <si>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</si>
  <si>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</si>
  <si>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</si>
  <si>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</si>
  <si>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</si>
  <si>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</si>
  <si>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</si>
  <si>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</si>
  <si>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</si>
  <si>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</si>
  <si>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</si>
  <si>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</si>
  <si>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</si>
  <si>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</si>
  <si>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</si>
  <si>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</si>
  <si>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</si>
  <si>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</si>
  <si>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</si>
  <si>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</si>
  <si>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</si>
  <si>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</si>
  <si>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</si>
  <si>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</si>
  <si>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</si>
  <si>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</si>
  <si>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</si>
  <si>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</si>
  <si>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</si>
  <si>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</si>
  <si>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</si>
  <si>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</si>
  <si>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</si>
  <si>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</si>
  <si>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</si>
  <si>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</si>
  <si>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</si>
  <si>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</si>
  <si>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</si>
  <si>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</si>
  <si>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</si>
  <si>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</si>
  <si>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</si>
  <si>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</si>
  <si>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</si>
  <si>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</si>
  <si>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</si>
  <si>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</si>
  <si>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</si>
  <si>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</si>
  <si>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</si>
  <si>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</si>
  <si>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</si>
  <si>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</si>
  <si>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</si>
  <si>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</si>
  <si>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</si>
  <si>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</si>
  <si>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</si>
  <si>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</si>
  <si>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</si>
  <si>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</si>
  <si>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</si>
  <si>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</si>
  <si>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</si>
  <si>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</si>
  <si>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</si>
  <si>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</si>
  <si>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</si>
  <si>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</si>
  <si>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</si>
  <si>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</si>
  <si>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</si>
  <si>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</si>
  <si>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</si>
  <si>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</si>
  <si>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</si>
  <si>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</si>
  <si>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</si>
  <si>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</si>
  <si>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</si>
  <si>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</si>
  <si>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</si>
  <si>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</si>
  <si>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</si>
  <si>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</si>
  <si>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</si>
  <si>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</si>
  <si>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31 დეკემბერი 2019</t>
  </si>
  <si>
    <t>ანგარიშგების პერიოდი: 1 იანვარი 2019 –31 დეკემბერი 2019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</si>
</sst>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9\12.December\Aldagi\To%20send\finansuri%20angarishgebis%20danarti%20N%201%20Aldagi%20December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9\12.December\Aldagi\To%20send\kvartaluri%20statistikuri%20angarishi,%20dazgveva%20%20(Aldagi%2031%20December%20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4" t="s">
        <v>84</v>
      </c>
      <c r="C2" s="244"/>
      <c r="D2" s="232" t="s">
        <v>243</v>
      </c>
      <c r="E2" s="237" t="s">
        <v>238</v>
      </c>
    </row>
    <row r="3" spans="2:5" s="236" customFormat="1" ht="13.5">
      <c r="B3" s="245" t="s">
        <v>245</v>
      </c>
      <c r="C3" s="245"/>
      <c r="D3" s="245"/>
      <c r="E3" s="245"/>
    </row>
    <row r="4" spans="2:3" ht="13.5">
      <c r="B4" s="139"/>
      <c r="C4" s="139"/>
    </row>
    <row r="5" spans="2:5" ht="18" customHeight="1">
      <c r="B5" s="140"/>
      <c r="C5" s="246" t="s">
        <v>85</v>
      </c>
      <c r="D5" s="247"/>
      <c r="E5" s="247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3" t="s">
        <v>90</v>
      </c>
      <c r="D9" s="243"/>
      <c r="E9" s="243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2910042.257313534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28422792.803624325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416436.82000000007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7800568.107846853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32778453.528714973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2419767.608469002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22123.829999999994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3878869.4560000007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16555666.468401456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71755445.14949387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2441099.080000001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6626807.7200000025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16449897.906806875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885778.7946532058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3381937.2343497863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196745686.7656739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3" t="s">
        <v>128</v>
      </c>
      <c r="D30" s="243"/>
      <c r="E30" s="243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107784048.08318856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17279992.6303674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598663.9726027398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4499954.229999999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752087.6779835657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664795.157510418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8186341.969189565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139765883.72084224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3" t="s">
        <v>151</v>
      </c>
      <c r="D43" s="243"/>
      <c r="E43" s="243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1889155.35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7224624.703465483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32642695.669934083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15223327.3214321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56979803.04483166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196745686.7656739</v>
      </c>
    </row>
    <row r="52" s="187" customFormat="1" ht="13.5"/>
    <row r="53" s="187" customFormat="1" ht="13.5"/>
    <row r="54" spans="3:5" ht="13.5">
      <c r="C54" s="241"/>
      <c r="D54" s="241"/>
      <c r="E54" s="241"/>
    </row>
    <row r="55" spans="3:5" ht="13.5">
      <c r="C55" s="242"/>
      <c r="D55" s="242"/>
      <c r="E55" s="242"/>
    </row>
    <row r="56" spans="3:5" ht="13.5">
      <c r="C56" s="241"/>
      <c r="D56" s="241"/>
      <c r="E56" s="241"/>
    </row>
    <row r="57" spans="3:5" ht="13.5">
      <c r="C57" s="242"/>
      <c r="D57" s="242"/>
      <c r="E57" s="242"/>
    </row>
    <row r="58" spans="3:5" ht="15" customHeight="1">
      <c r="C58" s="241"/>
      <c r="D58" s="241"/>
      <c r="E58" s="241"/>
    </row>
    <row r="59" spans="3:5" ht="13.5">
      <c r="C59" s="242"/>
      <c r="D59" s="242"/>
      <c r="E59" s="242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68" activePane="bottomLeft" state="frozen"/>
      <selection pane="topLeft" activeCell="C120" sqref="C120"/>
      <selection pane="bottomLeft" activeCell="D70" sqref="D70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50" t="s">
        <v>84</v>
      </c>
      <c r="C1" s="250"/>
      <c r="D1" s="232" t="s">
        <v>243</v>
      </c>
      <c r="E1" s="233" t="s">
        <v>239</v>
      </c>
    </row>
    <row r="2" spans="2:5" ht="15" customHeight="1">
      <c r="B2" s="245" t="s">
        <v>246</v>
      </c>
      <c r="C2" s="245"/>
      <c r="D2" s="245"/>
      <c r="E2" s="245"/>
    </row>
    <row r="3" ht="15" customHeight="1"/>
    <row r="4" spans="4:5" s="189" customFormat="1" ht="12.75" customHeight="1">
      <c r="D4" s="251" t="s">
        <v>168</v>
      </c>
      <c r="E4" s="251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8" t="s">
        <v>169</v>
      </c>
      <c r="D8" s="248"/>
      <c r="E8" s="248"/>
    </row>
    <row r="9" spans="2:5" ht="15" customHeight="1">
      <c r="B9" s="195" t="s">
        <v>91</v>
      </c>
      <c r="C9" s="196">
        <v>1</v>
      </c>
      <c r="D9" s="197" t="s">
        <v>170</v>
      </c>
      <c r="E9" s="198">
        <v>86215611.01039432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26381868.57634083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5968712.801161014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1269123.4319697171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55134153.06486219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30171992.501470584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8430323.5352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49035390.05935472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48337225.4857052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2623299.4399999995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19816534.09992011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-9723592.741799831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25594026.22314225</v>
      </c>
    </row>
    <row r="23" spans="3:5" ht="9" customHeight="1">
      <c r="C23" s="171"/>
      <c r="D23" s="209"/>
      <c r="E23" s="173"/>
    </row>
    <row r="24" spans="3:5" ht="15" customHeight="1" thickBot="1">
      <c r="C24" s="248" t="s">
        <v>184</v>
      </c>
      <c r="D24" s="248"/>
      <c r="E24" s="248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12762426.98589481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71300.07571714428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11687.73951399947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1626.2155415191082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12681065.386205187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6098879.150000002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1499445.3336117894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-25603.913961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7623928.397572791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814575.4584246253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5871712.447057021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31465738.67019927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8" t="s">
        <v>195</v>
      </c>
      <c r="E45" s="248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128572.1100000001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41877.55102040816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86694.55897959194</v>
      </c>
    </row>
    <row r="50" spans="3:5" ht="8.25" customHeight="1">
      <c r="C50" s="171"/>
      <c r="D50" s="209"/>
      <c r="E50" s="173"/>
    </row>
    <row r="51" spans="3:5" ht="15" customHeight="1" thickBot="1">
      <c r="C51" s="248" t="s">
        <v>200</v>
      </c>
      <c r="D51" s="248"/>
      <c r="E51" s="248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2716073.709707672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605561.3250938214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2673329.3545072516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371001.93695342477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6365966.3262621695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49" t="s">
        <v>216</v>
      </c>
      <c r="D63" s="249"/>
      <c r="E63" s="249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11766464.158979595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8435670.520000022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68099.33345000003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1126177.13999983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78350.55647671234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864439.4448972231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17308077.2914321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2084749.9700000007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15223327.3214321</v>
      </c>
    </row>
    <row r="75" ht="13.5">
      <c r="D75" s="230"/>
    </row>
    <row r="76" spans="3:5" ht="13.5">
      <c r="C76" s="241"/>
      <c r="D76" s="241"/>
      <c r="E76" s="241"/>
    </row>
    <row r="77" spans="3:5" ht="13.5">
      <c r="C77" s="242"/>
      <c r="D77" s="242"/>
      <c r="E77" s="242"/>
    </row>
    <row r="78" spans="3:5" ht="13.5">
      <c r="C78" s="241"/>
      <c r="D78" s="241"/>
      <c r="E78" s="241"/>
    </row>
    <row r="79" spans="3:5" ht="13.5">
      <c r="C79" s="242"/>
      <c r="D79" s="242"/>
      <c r="E79" s="242"/>
    </row>
    <row r="80" spans="3:5" ht="13.5">
      <c r="C80" s="241"/>
      <c r="D80" s="241"/>
      <c r="E80" s="241"/>
    </row>
    <row r="81" spans="3:5" ht="13.5">
      <c r="C81" s="242"/>
      <c r="D81" s="242"/>
      <c r="E81" s="242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pane xSplit="2" ySplit="11" topLeftCell="A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S12" sqref="AS12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6" t="s">
        <v>237</v>
      </c>
      <c r="B1" s="256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244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1 იანვარი 2019 –31 დეკემბერი 2019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70" t="s">
        <v>82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C6" s="272" t="s">
        <v>83</v>
      </c>
      <c r="AD6" s="272"/>
      <c r="AE6" s="272"/>
      <c r="AF6" s="272"/>
      <c r="AG6" s="272"/>
      <c r="AH6" s="272"/>
      <c r="AI6" s="272"/>
      <c r="AJ6" s="272"/>
      <c r="AK6" s="272"/>
      <c r="AL6" s="272"/>
    </row>
    <row r="7" spans="1:38" ht="15.75" customHeight="1" thickBot="1">
      <c r="A7" s="137"/>
      <c r="B7" s="137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C7" s="273"/>
      <c r="AD7" s="273"/>
      <c r="AE7" s="273"/>
      <c r="AF7" s="273"/>
      <c r="AG7" s="273"/>
      <c r="AH7" s="273"/>
      <c r="AI7" s="273"/>
      <c r="AJ7" s="273"/>
      <c r="AK7" s="273"/>
      <c r="AL7" s="273"/>
    </row>
    <row r="8" spans="1:38" s="1" customFormat="1" ht="89.25" customHeight="1">
      <c r="A8" s="257" t="s">
        <v>23</v>
      </c>
      <c r="B8" s="260" t="s">
        <v>70</v>
      </c>
      <c r="C8" s="264" t="s">
        <v>22</v>
      </c>
      <c r="D8" s="254"/>
      <c r="E8" s="254"/>
      <c r="F8" s="254"/>
      <c r="G8" s="254"/>
      <c r="H8" s="265" t="s">
        <v>240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0"/>
      <c r="AC8" s="276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0"/>
    </row>
    <row r="9" spans="1:38" s="1" customFormat="1" ht="50.25" customHeight="1">
      <c r="A9" s="258"/>
      <c r="B9" s="261"/>
      <c r="C9" s="263" t="s">
        <v>15</v>
      </c>
      <c r="D9" s="255"/>
      <c r="E9" s="255"/>
      <c r="F9" s="255"/>
      <c r="G9" s="12" t="s">
        <v>16</v>
      </c>
      <c r="H9" s="266"/>
      <c r="I9" s="252" t="s">
        <v>0</v>
      </c>
      <c r="J9" s="252" t="s">
        <v>1</v>
      </c>
      <c r="K9" s="255" t="s">
        <v>0</v>
      </c>
      <c r="L9" s="255"/>
      <c r="M9" s="255"/>
      <c r="N9" s="255"/>
      <c r="O9" s="12" t="s">
        <v>1</v>
      </c>
      <c r="P9" s="252" t="s">
        <v>80</v>
      </c>
      <c r="Q9" s="252" t="s">
        <v>81</v>
      </c>
      <c r="R9" s="255" t="s">
        <v>75</v>
      </c>
      <c r="S9" s="255"/>
      <c r="T9" s="255"/>
      <c r="U9" s="255"/>
      <c r="V9" s="255" t="s">
        <v>76</v>
      </c>
      <c r="W9" s="255"/>
      <c r="X9" s="255"/>
      <c r="Y9" s="255"/>
      <c r="Z9" s="252" t="s">
        <v>17</v>
      </c>
      <c r="AA9" s="274" t="s">
        <v>18</v>
      </c>
      <c r="AC9" s="27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74" t="s">
        <v>18</v>
      </c>
    </row>
    <row r="10" spans="1:38" s="1" customFormat="1" ht="102.75" customHeight="1" thickBot="1">
      <c r="A10" s="259"/>
      <c r="B10" s="262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75"/>
      <c r="AC10" s="278"/>
      <c r="AD10" s="253"/>
      <c r="AE10" s="253"/>
      <c r="AF10" s="253"/>
      <c r="AG10" s="253"/>
      <c r="AH10" s="253"/>
      <c r="AI10" s="253"/>
      <c r="AJ10" s="253"/>
      <c r="AK10" s="253"/>
      <c r="AL10" s="275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1068</v>
      </c>
      <c r="D11" s="90">
        <f t="shared" si="0"/>
        <v>793610</v>
      </c>
      <c r="E11" s="90">
        <f t="shared" si="0"/>
        <v>0</v>
      </c>
      <c r="F11" s="90">
        <f t="shared" si="0"/>
        <v>794678</v>
      </c>
      <c r="G11" s="90">
        <f t="shared" si="0"/>
        <v>800314</v>
      </c>
      <c r="H11" s="47"/>
      <c r="I11" s="90">
        <f t="shared" si="0"/>
        <v>12770493.26482981</v>
      </c>
      <c r="J11" s="90">
        <f t="shared" si="0"/>
        <v>78885.9963091443</v>
      </c>
      <c r="K11" s="90">
        <f t="shared" si="0"/>
        <v>116549.94053300016</v>
      </c>
      <c r="L11" s="90">
        <f t="shared" si="0"/>
        <v>12645877.04536181</v>
      </c>
      <c r="M11" s="90">
        <f t="shared" si="0"/>
        <v>0</v>
      </c>
      <c r="N11" s="75">
        <f>SUM(N12:N15)</f>
        <v>12762426.98589481</v>
      </c>
      <c r="O11" s="90">
        <f t="shared" si="0"/>
        <v>71300.07571714428</v>
      </c>
      <c r="P11" s="90">
        <f t="shared" si="0"/>
        <v>12750739.24638081</v>
      </c>
      <c r="Q11" s="90">
        <f t="shared" si="0"/>
        <v>12681065.386205183</v>
      </c>
      <c r="R11" s="90">
        <f t="shared" si="0"/>
        <v>0</v>
      </c>
      <c r="S11" s="90">
        <f t="shared" si="0"/>
        <v>6098879.150000002</v>
      </c>
      <c r="T11" s="90">
        <f t="shared" si="0"/>
        <v>0</v>
      </c>
      <c r="U11" s="66">
        <f t="shared" si="0"/>
        <v>6098879.150000002</v>
      </c>
      <c r="V11" s="90">
        <f t="shared" si="0"/>
        <v>0</v>
      </c>
      <c r="W11" s="90">
        <f t="shared" si="0"/>
        <v>6098879.150000002</v>
      </c>
      <c r="X11" s="90">
        <f t="shared" si="0"/>
        <v>0</v>
      </c>
      <c r="Y11" s="66">
        <f>SUM(Y12:Y15)</f>
        <v>6098879.150000002</v>
      </c>
      <c r="Z11" s="90">
        <f t="shared" si="0"/>
        <v>7598324.483611792</v>
      </c>
      <c r="AA11" s="91">
        <f t="shared" si="0"/>
        <v>7623928.397572792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1068</v>
      </c>
      <c r="D12" s="93">
        <v>793610</v>
      </c>
      <c r="E12" s="93">
        <v>0</v>
      </c>
      <c r="F12" s="62">
        <f>SUM(C12:E12)</f>
        <v>794678</v>
      </c>
      <c r="G12" s="93">
        <v>800314</v>
      </c>
      <c r="H12" s="46"/>
      <c r="I12" s="93">
        <v>12770493.26482981</v>
      </c>
      <c r="J12" s="93">
        <v>78885.9963091443</v>
      </c>
      <c r="K12" s="93">
        <v>116549.94053300016</v>
      </c>
      <c r="L12" s="93">
        <v>12645877.04536181</v>
      </c>
      <c r="M12" s="93">
        <v>0</v>
      </c>
      <c r="N12" s="76">
        <f>SUM(K12:M12)</f>
        <v>12762426.98589481</v>
      </c>
      <c r="O12" s="93">
        <v>71300.07571714428</v>
      </c>
      <c r="P12" s="93">
        <v>12750739.24638081</v>
      </c>
      <c r="Q12" s="93">
        <v>12681065.386205183</v>
      </c>
      <c r="R12" s="93">
        <v>0</v>
      </c>
      <c r="S12" s="93">
        <v>6098879.150000002</v>
      </c>
      <c r="T12" s="93">
        <v>0</v>
      </c>
      <c r="U12" s="62">
        <f>SUM(R12:T12)</f>
        <v>6098879.150000002</v>
      </c>
      <c r="V12" s="93">
        <v>0</v>
      </c>
      <c r="W12" s="93">
        <v>6098879.150000002</v>
      </c>
      <c r="X12" s="93">
        <v>0</v>
      </c>
      <c r="Y12" s="62">
        <f>SUM(V12:X12)</f>
        <v>6098879.150000002</v>
      </c>
      <c r="Z12" s="93">
        <v>7598324.483611792</v>
      </c>
      <c r="AA12" s="94">
        <v>7623928.397572792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8443</v>
      </c>
      <c r="E16" s="102">
        <v>0</v>
      </c>
      <c r="F16" s="65">
        <f>SUM(C16:E16)</f>
        <v>8443</v>
      </c>
      <c r="G16" s="102">
        <v>532</v>
      </c>
      <c r="H16" s="47"/>
      <c r="I16" s="102">
        <v>181014.764481</v>
      </c>
      <c r="J16" s="102">
        <v>0</v>
      </c>
      <c r="K16" s="102">
        <v>0</v>
      </c>
      <c r="L16" s="102">
        <v>181014.764481</v>
      </c>
      <c r="M16" s="102">
        <v>0</v>
      </c>
      <c r="N16" s="79">
        <f>SUM(K16:M16)</f>
        <v>181014.764481</v>
      </c>
      <c r="O16" s="102">
        <v>0</v>
      </c>
      <c r="P16" s="102">
        <v>184122.93653799998</v>
      </c>
      <c r="Q16" s="102">
        <v>184122.93653799998</v>
      </c>
      <c r="R16" s="102">
        <v>0</v>
      </c>
      <c r="S16" s="102">
        <v>29925.97</v>
      </c>
      <c r="T16" s="102">
        <v>0</v>
      </c>
      <c r="U16" s="65">
        <f>SUM(R16:T16)</f>
        <v>29925.97</v>
      </c>
      <c r="V16" s="102">
        <v>0</v>
      </c>
      <c r="W16" s="102">
        <v>29925.97</v>
      </c>
      <c r="X16" s="102">
        <v>0</v>
      </c>
      <c r="Y16" s="65">
        <f>SUM(V16:X16)</f>
        <v>29925.97</v>
      </c>
      <c r="Z16" s="102">
        <v>37378.363268049965</v>
      </c>
      <c r="AA16" s="103">
        <v>37378.363268049965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30773</v>
      </c>
      <c r="D17" s="90">
        <f>SUM(D18:D19)</f>
        <v>8510</v>
      </c>
      <c r="E17" s="90">
        <f>SUM(E18:E19)</f>
        <v>457</v>
      </c>
      <c r="F17" s="66">
        <f>SUM(F18:F19)</f>
        <v>39740</v>
      </c>
      <c r="G17" s="90">
        <f>SUM(G18:G19)</f>
        <v>30896</v>
      </c>
      <c r="H17" s="50"/>
      <c r="I17" s="90">
        <f aca="true" t="shared" si="1" ref="I17:AA17">SUM(I18:I19)</f>
        <v>1912506.3543460332</v>
      </c>
      <c r="J17" s="90">
        <f t="shared" si="1"/>
        <v>155779.19958158734</v>
      </c>
      <c r="K17" s="90">
        <f t="shared" si="1"/>
        <v>1298616.7043080304</v>
      </c>
      <c r="L17" s="90">
        <f t="shared" si="1"/>
        <v>533584.6995730018</v>
      </c>
      <c r="M17" s="90">
        <f t="shared" si="1"/>
        <v>12541.45010999994</v>
      </c>
      <c r="N17" s="75">
        <f t="shared" si="1"/>
        <v>1844742.853991032</v>
      </c>
      <c r="O17" s="90">
        <f t="shared" si="1"/>
        <v>149396.25645858695</v>
      </c>
      <c r="P17" s="90">
        <f t="shared" si="1"/>
        <v>1688295.860821024</v>
      </c>
      <c r="Q17" s="90">
        <f t="shared" si="1"/>
        <v>1525927.130586595</v>
      </c>
      <c r="R17" s="90">
        <f t="shared" si="1"/>
        <v>28398</v>
      </c>
      <c r="S17" s="90">
        <f t="shared" si="1"/>
        <v>19443.34</v>
      </c>
      <c r="T17" s="90">
        <f t="shared" si="1"/>
        <v>0</v>
      </c>
      <c r="U17" s="66">
        <f t="shared" si="1"/>
        <v>47841.34</v>
      </c>
      <c r="V17" s="90">
        <f t="shared" si="1"/>
        <v>28398</v>
      </c>
      <c r="W17" s="90">
        <f t="shared" si="1"/>
        <v>19443.34</v>
      </c>
      <c r="X17" s="90">
        <f t="shared" si="1"/>
        <v>0</v>
      </c>
      <c r="Y17" s="66">
        <f t="shared" si="1"/>
        <v>47841.34</v>
      </c>
      <c r="Z17" s="90">
        <f t="shared" si="1"/>
        <v>216193.05836086336</v>
      </c>
      <c r="AA17" s="91">
        <f t="shared" si="1"/>
        <v>129857.50836086336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26515</v>
      </c>
      <c r="D18" s="105">
        <v>3</v>
      </c>
      <c r="E18" s="105">
        <v>371</v>
      </c>
      <c r="F18" s="67">
        <f>SUM(C18:E18)</f>
        <v>26889</v>
      </c>
      <c r="G18" s="105">
        <v>19949</v>
      </c>
      <c r="H18" s="49"/>
      <c r="I18" s="105">
        <v>896559.8229290398</v>
      </c>
      <c r="J18" s="105">
        <v>153674.66058158735</v>
      </c>
      <c r="K18" s="105">
        <v>849695.2289470296</v>
      </c>
      <c r="L18" s="105">
        <v>822.4614249999998</v>
      </c>
      <c r="M18" s="105">
        <v>9561.586851999939</v>
      </c>
      <c r="N18" s="80">
        <f>SUM(K18:M18)</f>
        <v>860079.2772240295</v>
      </c>
      <c r="O18" s="105">
        <v>147291.71745858697</v>
      </c>
      <c r="P18" s="105">
        <v>808864.0038060358</v>
      </c>
      <c r="Q18" s="105">
        <v>647957.1925795086</v>
      </c>
      <c r="R18" s="105">
        <v>28398</v>
      </c>
      <c r="S18" s="105">
        <v>0</v>
      </c>
      <c r="T18" s="105">
        <v>0</v>
      </c>
      <c r="U18" s="67">
        <f>SUM(R18:T18)</f>
        <v>28398</v>
      </c>
      <c r="V18" s="105">
        <v>28398</v>
      </c>
      <c r="W18" s="105">
        <v>0</v>
      </c>
      <c r="X18" s="105">
        <v>0</v>
      </c>
      <c r="Y18" s="67">
        <f>SUM(V18:X18)</f>
        <v>28398</v>
      </c>
      <c r="Z18" s="105">
        <v>158283.94384171363</v>
      </c>
      <c r="AA18" s="106">
        <v>71948.39384171364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4258</v>
      </c>
      <c r="D19" s="108">
        <v>8507</v>
      </c>
      <c r="E19" s="108">
        <v>86</v>
      </c>
      <c r="F19" s="68">
        <f>SUM(C19:E19)</f>
        <v>12851</v>
      </c>
      <c r="G19" s="108">
        <v>10947</v>
      </c>
      <c r="H19" s="48"/>
      <c r="I19" s="108">
        <v>1015946.5314169934</v>
      </c>
      <c r="J19" s="108">
        <v>2104.5389999999998</v>
      </c>
      <c r="K19" s="108">
        <v>448921.4753610009</v>
      </c>
      <c r="L19" s="108">
        <v>532762.2381480018</v>
      </c>
      <c r="M19" s="108">
        <v>2979.8632580000003</v>
      </c>
      <c r="N19" s="81">
        <f>SUM(K19:M19)</f>
        <v>984663.5767670027</v>
      </c>
      <c r="O19" s="108">
        <v>2104.5389999999998</v>
      </c>
      <c r="P19" s="108">
        <v>879431.8570149881</v>
      </c>
      <c r="Q19" s="108">
        <v>877969.9380070864</v>
      </c>
      <c r="R19" s="108">
        <v>0</v>
      </c>
      <c r="S19" s="108">
        <v>19443.34</v>
      </c>
      <c r="T19" s="108">
        <v>0</v>
      </c>
      <c r="U19" s="68">
        <f>SUM(R19:T19)</f>
        <v>19443.34</v>
      </c>
      <c r="V19" s="108">
        <v>0</v>
      </c>
      <c r="W19" s="108">
        <v>19443.34</v>
      </c>
      <c r="X19" s="108">
        <v>0</v>
      </c>
      <c r="Y19" s="68">
        <f>SUM(V19:X19)</f>
        <v>19443.34</v>
      </c>
      <c r="Z19" s="108">
        <v>57909.11451914972</v>
      </c>
      <c r="AA19" s="109">
        <v>57909.11451914972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302</v>
      </c>
      <c r="D20" s="111">
        <v>0</v>
      </c>
      <c r="E20" s="111">
        <v>0</v>
      </c>
      <c r="F20" s="69">
        <f>SUM(C20:E20)</f>
        <v>302</v>
      </c>
      <c r="G20" s="111">
        <v>279</v>
      </c>
      <c r="H20" s="47"/>
      <c r="I20" s="111">
        <v>51815.332112000004</v>
      </c>
      <c r="J20" s="111">
        <v>47011.432457634655</v>
      </c>
      <c r="K20" s="111">
        <v>51186.445406</v>
      </c>
      <c r="L20" s="111">
        <v>0</v>
      </c>
      <c r="M20" s="111">
        <v>0</v>
      </c>
      <c r="N20" s="82">
        <f>SUM(K20:M20)</f>
        <v>51186.445406</v>
      </c>
      <c r="O20" s="111">
        <v>46558.62431563465</v>
      </c>
      <c r="P20" s="111">
        <v>35013.713041999974</v>
      </c>
      <c r="Q20" s="111">
        <v>3010.7275709640962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59.283049533515744</v>
      </c>
      <c r="AA20" s="112">
        <v>59.283049533515744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8879</v>
      </c>
      <c r="D21" s="90">
        <f t="shared" si="3"/>
        <v>11261</v>
      </c>
      <c r="E21" s="90">
        <f t="shared" si="3"/>
        <v>1591</v>
      </c>
      <c r="F21" s="66">
        <f t="shared" si="3"/>
        <v>21731</v>
      </c>
      <c r="G21" s="90">
        <f t="shared" si="3"/>
        <v>16510</v>
      </c>
      <c r="H21" s="90">
        <f t="shared" si="3"/>
        <v>21731</v>
      </c>
      <c r="I21" s="90">
        <f t="shared" si="3"/>
        <v>22218231.159433186</v>
      </c>
      <c r="J21" s="90">
        <f t="shared" si="3"/>
        <v>228875.42680806766</v>
      </c>
      <c r="K21" s="90">
        <f t="shared" si="3"/>
        <v>8219198.284893031</v>
      </c>
      <c r="L21" s="90">
        <f t="shared" si="3"/>
        <v>12722755.00825997</v>
      </c>
      <c r="M21" s="90">
        <f t="shared" si="3"/>
        <v>327884.7787260006</v>
      </c>
      <c r="N21" s="75">
        <f t="shared" si="3"/>
        <v>21269838.071879003</v>
      </c>
      <c r="O21" s="90">
        <f t="shared" si="3"/>
        <v>227726.13231306768</v>
      </c>
      <c r="P21" s="90">
        <f t="shared" si="3"/>
        <v>20514658.40442711</v>
      </c>
      <c r="Q21" s="90">
        <f t="shared" si="3"/>
        <v>20284255.094851825</v>
      </c>
      <c r="R21" s="90">
        <f t="shared" si="3"/>
        <v>4967415.709999998</v>
      </c>
      <c r="S21" s="90">
        <f t="shared" si="3"/>
        <v>9438646.790000001</v>
      </c>
      <c r="T21" s="90">
        <f t="shared" si="3"/>
        <v>340885.8</v>
      </c>
      <c r="U21" s="66">
        <f t="shared" si="3"/>
        <v>14746948.3</v>
      </c>
      <c r="V21" s="90">
        <f t="shared" si="3"/>
        <v>4964218.549999998</v>
      </c>
      <c r="W21" s="90">
        <f t="shared" si="3"/>
        <v>9426275.557500001</v>
      </c>
      <c r="X21" s="90">
        <f t="shared" si="3"/>
        <v>340885.8</v>
      </c>
      <c r="Y21" s="66">
        <f t="shared" si="3"/>
        <v>14731379.907499999</v>
      </c>
      <c r="Z21" s="90">
        <f t="shared" si="3"/>
        <v>11675944.554589644</v>
      </c>
      <c r="AA21" s="91">
        <f t="shared" si="3"/>
        <v>11660761.121769644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8879</v>
      </c>
      <c r="D22" s="93">
        <v>11261</v>
      </c>
      <c r="E22" s="93">
        <v>1591</v>
      </c>
      <c r="F22" s="62">
        <f>SUM(C22:E22)</f>
        <v>21731</v>
      </c>
      <c r="G22" s="93">
        <v>16510</v>
      </c>
      <c r="H22" s="93">
        <f>F22</f>
        <v>21731</v>
      </c>
      <c r="I22" s="93">
        <v>22218231.159433186</v>
      </c>
      <c r="J22" s="93">
        <v>228875.42680806766</v>
      </c>
      <c r="K22" s="93">
        <v>8219198.284893031</v>
      </c>
      <c r="L22" s="93">
        <v>12722755.00825997</v>
      </c>
      <c r="M22" s="93">
        <v>327884.7787260006</v>
      </c>
      <c r="N22" s="76">
        <f>SUM(K22:M22)</f>
        <v>21269838.071879003</v>
      </c>
      <c r="O22" s="93">
        <v>227726.13231306768</v>
      </c>
      <c r="P22" s="93">
        <v>20514658.40442711</v>
      </c>
      <c r="Q22" s="93">
        <v>20284255.094851825</v>
      </c>
      <c r="R22" s="93">
        <v>4967415.709999998</v>
      </c>
      <c r="S22" s="93">
        <v>9438646.790000001</v>
      </c>
      <c r="T22" s="93">
        <v>340885.8</v>
      </c>
      <c r="U22" s="62">
        <f>SUM(R22:T22)</f>
        <v>14746948.3</v>
      </c>
      <c r="V22" s="93">
        <v>4964218.549999998</v>
      </c>
      <c r="W22" s="93">
        <v>9426275.557500001</v>
      </c>
      <c r="X22" s="93">
        <v>340885.8</v>
      </c>
      <c r="Y22" s="62">
        <f>SUM(V22:X22)</f>
        <v>14731379.907499999</v>
      </c>
      <c r="Z22" s="93">
        <v>11675944.554589644</v>
      </c>
      <c r="AA22" s="94">
        <v>11660761.121769644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16610</v>
      </c>
      <c r="D24" s="114">
        <f t="shared" si="5"/>
        <v>977331</v>
      </c>
      <c r="E24" s="114">
        <f t="shared" si="5"/>
        <v>3954</v>
      </c>
      <c r="F24" s="70">
        <f t="shared" si="5"/>
        <v>997895</v>
      </c>
      <c r="G24" s="114">
        <f t="shared" si="5"/>
        <v>101390</v>
      </c>
      <c r="H24" s="114">
        <f t="shared" si="5"/>
        <v>997798</v>
      </c>
      <c r="I24" s="114">
        <f t="shared" si="5"/>
        <v>7789611.161548614</v>
      </c>
      <c r="J24" s="114">
        <f t="shared" si="5"/>
        <v>295375.087923</v>
      </c>
      <c r="K24" s="114">
        <f t="shared" si="5"/>
        <v>2593732.0697136363</v>
      </c>
      <c r="L24" s="114">
        <f t="shared" si="5"/>
        <v>4856540.093863003</v>
      </c>
      <c r="M24" s="114">
        <f t="shared" si="5"/>
        <v>213607.399256993</v>
      </c>
      <c r="N24" s="15">
        <f t="shared" si="5"/>
        <v>7663879.562833633</v>
      </c>
      <c r="O24" s="114">
        <f t="shared" si="5"/>
        <v>195683.92292300003</v>
      </c>
      <c r="P24" s="114">
        <f t="shared" si="5"/>
        <v>7154102.144224545</v>
      </c>
      <c r="Q24" s="114">
        <f t="shared" si="5"/>
        <v>6973896.043431767</v>
      </c>
      <c r="R24" s="114">
        <f t="shared" si="5"/>
        <v>816391.9572058824</v>
      </c>
      <c r="S24" s="114">
        <f t="shared" si="5"/>
        <v>1376501.723529412</v>
      </c>
      <c r="T24" s="114">
        <f t="shared" si="5"/>
        <v>146012.15999999997</v>
      </c>
      <c r="U24" s="70">
        <f t="shared" si="5"/>
        <v>2338905.8407352944</v>
      </c>
      <c r="V24" s="114">
        <f t="shared" si="5"/>
        <v>730074.9172058824</v>
      </c>
      <c r="W24" s="114">
        <f t="shared" si="5"/>
        <v>1376501.723529412</v>
      </c>
      <c r="X24" s="114">
        <f t="shared" si="5"/>
        <v>146012.15999999997</v>
      </c>
      <c r="Y24" s="70">
        <f t="shared" si="5"/>
        <v>2252588.8007352944</v>
      </c>
      <c r="Z24" s="114">
        <f t="shared" si="5"/>
        <v>2534863.7488284297</v>
      </c>
      <c r="AA24" s="115">
        <f t="shared" si="5"/>
        <v>2574597.5372284297</v>
      </c>
      <c r="AC24" s="113">
        <f aca="true" t="shared" si="6" ref="AC24:AL24">SUM(AC25:AC27)</f>
        <v>2261522.856617647</v>
      </c>
      <c r="AD24" s="114">
        <f t="shared" si="6"/>
        <v>0</v>
      </c>
      <c r="AE24" s="114">
        <f t="shared" si="6"/>
        <v>2261522.856617647</v>
      </c>
      <c r="AF24" s="114">
        <f t="shared" si="6"/>
        <v>0</v>
      </c>
      <c r="AG24" s="114">
        <f t="shared" si="6"/>
        <v>2238007.791481597</v>
      </c>
      <c r="AH24" s="114">
        <f t="shared" si="6"/>
        <v>2238007.791481597</v>
      </c>
      <c r="AI24" s="114">
        <f t="shared" si="6"/>
        <v>122812.04073529413</v>
      </c>
      <c r="AJ24" s="114">
        <f t="shared" si="6"/>
        <v>122812.04073529413</v>
      </c>
      <c r="AK24" s="114">
        <f t="shared" si="6"/>
        <v>130580.12283088236</v>
      </c>
      <c r="AL24" s="115">
        <f t="shared" si="6"/>
        <v>130580.12283088236</v>
      </c>
    </row>
    <row r="25" spans="1:38" ht="24.75" customHeight="1">
      <c r="A25" s="17"/>
      <c r="B25" s="6" t="s">
        <v>42</v>
      </c>
      <c r="C25" s="125">
        <v>7849</v>
      </c>
      <c r="D25" s="93">
        <v>948501</v>
      </c>
      <c r="E25" s="93">
        <v>0</v>
      </c>
      <c r="F25" s="62">
        <f>SUM(C25:E25)</f>
        <v>956350</v>
      </c>
      <c r="G25" s="93">
        <v>67595</v>
      </c>
      <c r="H25" s="93">
        <f>F25</f>
        <v>956350</v>
      </c>
      <c r="I25" s="93">
        <v>2261522.856617647</v>
      </c>
      <c r="J25" s="93">
        <v>0</v>
      </c>
      <c r="K25" s="93">
        <v>60070.29411764704</v>
      </c>
      <c r="L25" s="93">
        <v>2201452.5625</v>
      </c>
      <c r="M25" s="93">
        <v>0</v>
      </c>
      <c r="N25" s="76">
        <f>SUM(K25:M25)</f>
        <v>2261522.856617647</v>
      </c>
      <c r="O25" s="93">
        <v>0</v>
      </c>
      <c r="P25" s="93">
        <v>2238007.791481597</v>
      </c>
      <c r="Q25" s="93">
        <v>2238007.791481597</v>
      </c>
      <c r="R25" s="93">
        <v>8664.727205882353</v>
      </c>
      <c r="S25" s="93">
        <v>114147.31352941177</v>
      </c>
      <c r="T25" s="93">
        <v>0</v>
      </c>
      <c r="U25" s="62">
        <f>SUM(R25:T25)</f>
        <v>122812.04073529413</v>
      </c>
      <c r="V25" s="93">
        <v>8664.727205882353</v>
      </c>
      <c r="W25" s="93">
        <v>114147.31352941177</v>
      </c>
      <c r="X25" s="93">
        <v>0</v>
      </c>
      <c r="Y25" s="62">
        <f>SUM(V25:X25)</f>
        <v>122812.04073529413</v>
      </c>
      <c r="Z25" s="93">
        <v>130580.12283088236</v>
      </c>
      <c r="AA25" s="94">
        <v>130580.12283088236</v>
      </c>
      <c r="AC25" s="92">
        <v>2261522.856617647</v>
      </c>
      <c r="AD25" s="93">
        <v>0</v>
      </c>
      <c r="AE25" s="93">
        <v>2261522.856617647</v>
      </c>
      <c r="AF25" s="93">
        <v>0</v>
      </c>
      <c r="AG25" s="93">
        <v>2238007.791481597</v>
      </c>
      <c r="AH25" s="93">
        <v>2238007.791481597</v>
      </c>
      <c r="AI25" s="93">
        <v>122812.04073529413</v>
      </c>
      <c r="AJ25" s="93">
        <v>122812.04073529413</v>
      </c>
      <c r="AK25" s="93">
        <v>130580.12283088236</v>
      </c>
      <c r="AL25" s="94">
        <v>130580.12283088236</v>
      </c>
    </row>
    <row r="26" spans="1:38" ht="24.75" customHeight="1">
      <c r="A26" s="18"/>
      <c r="B26" s="7" t="s">
        <v>3</v>
      </c>
      <c r="C26" s="32">
        <v>8665</v>
      </c>
      <c r="D26" s="129">
        <v>28830</v>
      </c>
      <c r="E26" s="129">
        <v>3953</v>
      </c>
      <c r="F26" s="60">
        <f>SUM(C26:E26)</f>
        <v>41448</v>
      </c>
      <c r="G26" s="129">
        <v>33719</v>
      </c>
      <c r="H26" s="129">
        <f>F26</f>
        <v>41448</v>
      </c>
      <c r="I26" s="129">
        <v>4360568.788146966</v>
      </c>
      <c r="J26" s="129">
        <v>-0.1095</v>
      </c>
      <c r="K26" s="129">
        <v>1402499.6771539897</v>
      </c>
      <c r="L26" s="129">
        <v>2655087.531363003</v>
      </c>
      <c r="M26" s="129">
        <v>186607.399256993</v>
      </c>
      <c r="N26" s="57">
        <f>SUM(K26:M26)</f>
        <v>4244194.607773986</v>
      </c>
      <c r="O26" s="129">
        <v>-0.1095</v>
      </c>
      <c r="P26" s="129">
        <v>3850117.5014549475</v>
      </c>
      <c r="Q26" s="129">
        <v>3849493.3539749477</v>
      </c>
      <c r="R26" s="129">
        <v>608751.3600000001</v>
      </c>
      <c r="S26" s="129">
        <v>1262354.4100000001</v>
      </c>
      <c r="T26" s="129">
        <v>126662.15999999999</v>
      </c>
      <c r="U26" s="60">
        <f>SUM(R26:T26)</f>
        <v>1997767.9300000002</v>
      </c>
      <c r="V26" s="129">
        <v>608751.3600000001</v>
      </c>
      <c r="W26" s="129">
        <v>1262354.4100000001</v>
      </c>
      <c r="X26" s="129">
        <v>126662.15999999999</v>
      </c>
      <c r="Y26" s="60">
        <f>SUM(V26:X26)</f>
        <v>1997767.9300000002</v>
      </c>
      <c r="Z26" s="129">
        <v>1966410.4816728474</v>
      </c>
      <c r="AA26" s="130">
        <v>1966410.4816728474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96</v>
      </c>
      <c r="D27" s="119">
        <v>0</v>
      </c>
      <c r="E27" s="119">
        <v>1</v>
      </c>
      <c r="F27" s="71">
        <f>SUM(C27:E27)</f>
        <v>97</v>
      </c>
      <c r="G27" s="119">
        <v>76</v>
      </c>
      <c r="H27" s="48"/>
      <c r="I27" s="119">
        <v>1167519.5167840002</v>
      </c>
      <c r="J27" s="119">
        <v>295375.197423</v>
      </c>
      <c r="K27" s="119">
        <v>1131162.0984419999</v>
      </c>
      <c r="L27" s="119">
        <v>0</v>
      </c>
      <c r="M27" s="119">
        <v>27000</v>
      </c>
      <c r="N27" s="83">
        <f>SUM(K27:M27)</f>
        <v>1158162.0984419999</v>
      </c>
      <c r="O27" s="119">
        <v>195684.03242300003</v>
      </c>
      <c r="P27" s="119">
        <v>1065976.8512880004</v>
      </c>
      <c r="Q27" s="119">
        <v>886394.8979752226</v>
      </c>
      <c r="R27" s="119">
        <v>198975.87</v>
      </c>
      <c r="S27" s="119">
        <v>0</v>
      </c>
      <c r="T27" s="119">
        <v>19350</v>
      </c>
      <c r="U27" s="71">
        <f>SUM(R27:T27)</f>
        <v>218325.87</v>
      </c>
      <c r="V27" s="119">
        <v>112658.83</v>
      </c>
      <c r="W27" s="119">
        <v>0</v>
      </c>
      <c r="X27" s="119">
        <v>19350</v>
      </c>
      <c r="Y27" s="71">
        <f>SUM(V27:X27)</f>
        <v>132008.83000000002</v>
      </c>
      <c r="Z27" s="119">
        <v>437873.1443246999</v>
      </c>
      <c r="AA27" s="120">
        <v>477606.93272469996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4</v>
      </c>
      <c r="D29" s="14">
        <v>0</v>
      </c>
      <c r="E29" s="14">
        <v>2</v>
      </c>
      <c r="F29" s="72">
        <f>SUM(C29:E29)</f>
        <v>6</v>
      </c>
      <c r="G29" s="14">
        <v>4</v>
      </c>
      <c r="H29" s="52">
        <f>F29</f>
        <v>6</v>
      </c>
      <c r="I29" s="14">
        <v>297598.13999999996</v>
      </c>
      <c r="J29" s="14">
        <v>278847.2646</v>
      </c>
      <c r="K29" s="14">
        <v>166146.3</v>
      </c>
      <c r="L29" s="14">
        <v>0</v>
      </c>
      <c r="M29" s="14">
        <v>131451.84</v>
      </c>
      <c r="N29" s="84">
        <f>SUM(K29:M29)</f>
        <v>297598.14</v>
      </c>
      <c r="O29" s="14">
        <v>278847.2646</v>
      </c>
      <c r="P29" s="14">
        <v>309297.60093099996</v>
      </c>
      <c r="Q29" s="14">
        <v>18750.937585813343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4560580.54377</v>
      </c>
      <c r="AA29" s="23">
        <v>937.5437700003386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2</v>
      </c>
      <c r="D33" s="111">
        <v>0</v>
      </c>
      <c r="E33" s="111">
        <v>0</v>
      </c>
      <c r="F33" s="69">
        <f>SUM(C33:E33)</f>
        <v>2</v>
      </c>
      <c r="G33" s="111">
        <v>1</v>
      </c>
      <c r="H33" s="111">
        <f>F33</f>
        <v>2</v>
      </c>
      <c r="I33" s="111">
        <v>8023.96</v>
      </c>
      <c r="J33" s="111">
        <v>0</v>
      </c>
      <c r="K33" s="111">
        <v>8023.96</v>
      </c>
      <c r="L33" s="111">
        <v>0</v>
      </c>
      <c r="M33" s="111">
        <v>0</v>
      </c>
      <c r="N33" s="82">
        <f>SUM(K33:M33)</f>
        <v>8023.96</v>
      </c>
      <c r="O33" s="111">
        <v>0</v>
      </c>
      <c r="P33" s="111">
        <v>1578.5642619999999</v>
      </c>
      <c r="Q33" s="111">
        <v>1578.5642619999999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401.19800000000004</v>
      </c>
      <c r="AA33" s="112">
        <v>401.19800000000004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5819</v>
      </c>
      <c r="D37" s="117">
        <v>89</v>
      </c>
      <c r="E37" s="117">
        <v>1</v>
      </c>
      <c r="F37" s="73">
        <f>SUM(C37:E37)</f>
        <v>5909</v>
      </c>
      <c r="G37" s="117">
        <v>822</v>
      </c>
      <c r="H37" s="50"/>
      <c r="I37" s="117">
        <v>3494308.5034160004</v>
      </c>
      <c r="J37" s="117">
        <v>297118.69208022783</v>
      </c>
      <c r="K37" s="117">
        <v>3480307.6082640025</v>
      </c>
      <c r="L37" s="117">
        <v>11265.119589999997</v>
      </c>
      <c r="M37" s="117">
        <v>521.352</v>
      </c>
      <c r="N37" s="85">
        <f>SUM(K37:M37)</f>
        <v>3492094.079854002</v>
      </c>
      <c r="O37" s="117">
        <v>193617.86321397912</v>
      </c>
      <c r="P37" s="117">
        <v>3423736.8512560013</v>
      </c>
      <c r="Q37" s="117">
        <v>3212272.1695252606</v>
      </c>
      <c r="R37" s="117">
        <v>1194163.7499999995</v>
      </c>
      <c r="S37" s="117">
        <v>1975.5</v>
      </c>
      <c r="T37" s="117">
        <v>0</v>
      </c>
      <c r="U37" s="73">
        <f>SUM(R37:T37)</f>
        <v>1196139.2499999995</v>
      </c>
      <c r="V37" s="117">
        <v>867277.4799999995</v>
      </c>
      <c r="W37" s="117">
        <v>1975.5</v>
      </c>
      <c r="X37" s="117">
        <v>0</v>
      </c>
      <c r="Y37" s="73">
        <f>SUM(V37:X37)</f>
        <v>869252.9799999995</v>
      </c>
      <c r="Z37" s="117">
        <v>891052.5519185192</v>
      </c>
      <c r="AA37" s="118">
        <v>577486.6349698463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18014</v>
      </c>
      <c r="D38" s="111">
        <v>136737</v>
      </c>
      <c r="E38" s="111">
        <v>264</v>
      </c>
      <c r="F38" s="69">
        <f>SUM(C38:E38)</f>
        <v>155015</v>
      </c>
      <c r="G38" s="111">
        <v>147813</v>
      </c>
      <c r="H38" s="51"/>
      <c r="I38" s="111">
        <v>36025066.77587024</v>
      </c>
      <c r="J38" s="111">
        <v>19210137.69049449</v>
      </c>
      <c r="K38" s="111">
        <v>23851211.602385852</v>
      </c>
      <c r="L38" s="111">
        <v>10558043.204042176</v>
      </c>
      <c r="M38" s="111">
        <v>73189.68000000008</v>
      </c>
      <c r="N38" s="82">
        <f>SUM(K38:M38)</f>
        <v>34482444.48642803</v>
      </c>
      <c r="O38" s="111">
        <v>18773309.230398495</v>
      </c>
      <c r="P38" s="111">
        <v>30668455.505696423</v>
      </c>
      <c r="Q38" s="111">
        <v>13576537.089663735</v>
      </c>
      <c r="R38" s="111">
        <v>7843857.71</v>
      </c>
      <c r="S38" s="111">
        <v>2283687.07</v>
      </c>
      <c r="T38" s="111">
        <v>1100</v>
      </c>
      <c r="U38" s="69">
        <f>SUM(R38:T38)</f>
        <v>10128644.78</v>
      </c>
      <c r="V38" s="111">
        <v>1569546.9685000004</v>
      </c>
      <c r="W38" s="111">
        <v>1098644.1637999995</v>
      </c>
      <c r="X38" s="111">
        <v>1100</v>
      </c>
      <c r="Y38" s="69">
        <f>SUM(V38:X38)</f>
        <v>2669291.1322999997</v>
      </c>
      <c r="Z38" s="111">
        <v>55045396.49661911</v>
      </c>
      <c r="AA38" s="112">
        <v>3699293.651650035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" thickBot="1">
      <c r="A39" s="13" t="s">
        <v>57</v>
      </c>
      <c r="B39" s="3" t="s">
        <v>6</v>
      </c>
      <c r="C39" s="29">
        <v>21</v>
      </c>
      <c r="D39" s="111">
        <v>0</v>
      </c>
      <c r="E39" s="111">
        <v>0</v>
      </c>
      <c r="F39" s="69">
        <f>SUM(C39:E39)</f>
        <v>21</v>
      </c>
      <c r="G39" s="111">
        <v>9</v>
      </c>
      <c r="H39" s="51"/>
      <c r="I39" s="111">
        <v>2203782.9169719997</v>
      </c>
      <c r="J39" s="111">
        <v>1481617.887045</v>
      </c>
      <c r="K39" s="111">
        <v>2203782.9169719997</v>
      </c>
      <c r="L39" s="111">
        <v>0</v>
      </c>
      <c r="M39" s="111">
        <v>0</v>
      </c>
      <c r="N39" s="82">
        <f>SUM(K39:M39)</f>
        <v>2203782.9169719997</v>
      </c>
      <c r="O39" s="111">
        <v>1480236.1470450002</v>
      </c>
      <c r="P39" s="111">
        <v>1984961.5026399998</v>
      </c>
      <c r="Q39" s="111">
        <v>711070.9788269999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1241</v>
      </c>
      <c r="D40" s="90">
        <f>SUM(D41:D43)</f>
        <v>0</v>
      </c>
      <c r="E40" s="90">
        <f>SUM(E41:E43)</f>
        <v>5</v>
      </c>
      <c r="F40" s="66">
        <f>SUM(F41:F43)</f>
        <v>1246</v>
      </c>
      <c r="G40" s="90">
        <f>SUM(G41:G43)</f>
        <v>561</v>
      </c>
      <c r="H40" s="51"/>
      <c r="I40" s="90">
        <f aca="true" t="shared" si="11" ref="I40:AA40">SUM(I41:I43)</f>
        <v>2402480.2076459997</v>
      </c>
      <c r="J40" s="90">
        <f t="shared" si="11"/>
        <v>951038.2881050461</v>
      </c>
      <c r="K40" s="90">
        <f t="shared" si="11"/>
        <v>2384811.6095899995</v>
      </c>
      <c r="L40" s="90">
        <f t="shared" si="11"/>
        <v>0</v>
      </c>
      <c r="M40" s="90">
        <f t="shared" si="11"/>
        <v>14180</v>
      </c>
      <c r="N40" s="75">
        <f t="shared" si="11"/>
        <v>2398991.6095899995</v>
      </c>
      <c r="O40" s="90">
        <f t="shared" si="11"/>
        <v>927638.2902050463</v>
      </c>
      <c r="P40" s="90">
        <f t="shared" si="11"/>
        <v>2200742.789454</v>
      </c>
      <c r="Q40" s="90">
        <f t="shared" si="11"/>
        <v>859377.646507012</v>
      </c>
      <c r="R40" s="90">
        <f t="shared" si="11"/>
        <v>438068.93000000005</v>
      </c>
      <c r="S40" s="90">
        <f t="shared" si="11"/>
        <v>0</v>
      </c>
      <c r="T40" s="90">
        <f t="shared" si="11"/>
        <v>0</v>
      </c>
      <c r="U40" s="66">
        <f t="shared" si="11"/>
        <v>438068.93000000005</v>
      </c>
      <c r="V40" s="90">
        <f t="shared" si="11"/>
        <v>226311.44500000007</v>
      </c>
      <c r="W40" s="90">
        <f t="shared" si="11"/>
        <v>0</v>
      </c>
      <c r="X40" s="90">
        <f t="shared" si="11"/>
        <v>0</v>
      </c>
      <c r="Y40" s="66">
        <f t="shared" si="11"/>
        <v>226311.44500000007</v>
      </c>
      <c r="Z40" s="90">
        <f t="shared" si="11"/>
        <v>105414.59336768795</v>
      </c>
      <c r="AA40" s="91">
        <f t="shared" si="11"/>
        <v>88760.82320023866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34</v>
      </c>
      <c r="D41" s="122">
        <v>0</v>
      </c>
      <c r="E41" s="122">
        <v>0</v>
      </c>
      <c r="F41" s="74">
        <f>SUM(C41:E41)</f>
        <v>34</v>
      </c>
      <c r="G41" s="122">
        <v>45</v>
      </c>
      <c r="H41" s="49"/>
      <c r="I41" s="122">
        <v>354584</v>
      </c>
      <c r="J41" s="122">
        <v>177292.07815800002</v>
      </c>
      <c r="K41" s="122">
        <v>354584</v>
      </c>
      <c r="L41" s="122">
        <v>0</v>
      </c>
      <c r="M41" s="122">
        <v>0</v>
      </c>
      <c r="N41" s="86">
        <f>SUM(K41:M41)</f>
        <v>354584</v>
      </c>
      <c r="O41" s="122">
        <v>177292.07815800002</v>
      </c>
      <c r="P41" s="122">
        <v>359899.219152</v>
      </c>
      <c r="Q41" s="122">
        <v>181430.88511217473</v>
      </c>
      <c r="R41" s="122">
        <v>60379.63</v>
      </c>
      <c r="S41" s="122">
        <v>0</v>
      </c>
      <c r="T41" s="122">
        <v>0</v>
      </c>
      <c r="U41" s="74">
        <f>SUM(R41:T41)</f>
        <v>60379.63</v>
      </c>
      <c r="V41" s="122">
        <v>30190.304999999997</v>
      </c>
      <c r="W41" s="122">
        <v>0</v>
      </c>
      <c r="X41" s="122">
        <v>0</v>
      </c>
      <c r="Y41" s="74">
        <f>SUM(V41:X41)</f>
        <v>30190.304999999997</v>
      </c>
      <c r="Z41" s="122">
        <v>-43816.20271155735</v>
      </c>
      <c r="AA41" s="123">
        <v>-10261.062879006673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1113</v>
      </c>
      <c r="D42" s="129">
        <v>0</v>
      </c>
      <c r="E42" s="129">
        <v>5</v>
      </c>
      <c r="F42" s="60">
        <f>SUM(C42:E42)</f>
        <v>1118</v>
      </c>
      <c r="G42" s="129">
        <v>439</v>
      </c>
      <c r="H42" s="127"/>
      <c r="I42" s="129">
        <v>933890.1554459999</v>
      </c>
      <c r="J42" s="129">
        <v>406292.958224046</v>
      </c>
      <c r="K42" s="129">
        <v>919710.1554459999</v>
      </c>
      <c r="L42" s="129">
        <v>0</v>
      </c>
      <c r="M42" s="129">
        <v>14180</v>
      </c>
      <c r="N42" s="57">
        <f>SUM(K42:M42)</f>
        <v>933890.1554459999</v>
      </c>
      <c r="O42" s="129">
        <v>382892.96032404614</v>
      </c>
      <c r="P42" s="129">
        <v>813131.0002049995</v>
      </c>
      <c r="Q42" s="129">
        <v>455768.7148969389</v>
      </c>
      <c r="R42" s="129">
        <v>363136.30000000005</v>
      </c>
      <c r="S42" s="129">
        <v>0</v>
      </c>
      <c r="T42" s="129">
        <v>0</v>
      </c>
      <c r="U42" s="60">
        <f>SUM(R42:T42)</f>
        <v>363136.30000000005</v>
      </c>
      <c r="V42" s="129">
        <v>181568.14000000007</v>
      </c>
      <c r="W42" s="129">
        <v>0</v>
      </c>
      <c r="X42" s="129">
        <v>0</v>
      </c>
      <c r="Y42" s="60">
        <f>SUM(V42:X42)</f>
        <v>181568.14000000007</v>
      </c>
      <c r="Z42" s="129">
        <v>110176.86933719512</v>
      </c>
      <c r="AA42" s="130">
        <v>59967.95933719515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94</v>
      </c>
      <c r="D43" s="119">
        <v>0</v>
      </c>
      <c r="E43" s="119">
        <v>0</v>
      </c>
      <c r="F43" s="71">
        <f>SUM(C43:E43)</f>
        <v>94</v>
      </c>
      <c r="G43" s="119">
        <v>77</v>
      </c>
      <c r="H43" s="48"/>
      <c r="I43" s="119">
        <v>1114006.0521999998</v>
      </c>
      <c r="J43" s="119">
        <v>367453.2517230001</v>
      </c>
      <c r="K43" s="119">
        <v>1110517.4541439998</v>
      </c>
      <c r="L43" s="119">
        <v>0</v>
      </c>
      <c r="M43" s="119">
        <v>0</v>
      </c>
      <c r="N43" s="83">
        <f>SUM(K43:M43)</f>
        <v>1110517.4541439998</v>
      </c>
      <c r="O43" s="119">
        <v>367453.251723</v>
      </c>
      <c r="P43" s="119">
        <v>1027712.5700970003</v>
      </c>
      <c r="Q43" s="119">
        <v>222178.0464978984</v>
      </c>
      <c r="R43" s="119">
        <v>14553</v>
      </c>
      <c r="S43" s="119">
        <v>0</v>
      </c>
      <c r="T43" s="119">
        <v>0</v>
      </c>
      <c r="U43" s="71">
        <f>SUM(R43:T43)</f>
        <v>14553</v>
      </c>
      <c r="V43" s="119">
        <v>14553</v>
      </c>
      <c r="W43" s="119">
        <v>0</v>
      </c>
      <c r="X43" s="119">
        <v>0</v>
      </c>
      <c r="Y43" s="71">
        <f>SUM(V43:X43)</f>
        <v>14553</v>
      </c>
      <c r="Z43" s="119">
        <v>39053.92674205018</v>
      </c>
      <c r="AA43" s="120">
        <v>39053.92674205018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1134</v>
      </c>
      <c r="D45" s="114">
        <f>SUM(D46:D48)</f>
        <v>64147</v>
      </c>
      <c r="E45" s="114">
        <f>SUM(E46:E48)</f>
        <v>0</v>
      </c>
      <c r="F45" s="70">
        <f>SUM(F46:F48)</f>
        <v>65281</v>
      </c>
      <c r="G45" s="114">
        <f>SUM(G46:G48)</f>
        <v>60896</v>
      </c>
      <c r="H45" s="51"/>
      <c r="I45" s="114">
        <f aca="true" t="shared" si="13" ref="I45:AA45">SUM(I46:I48)</f>
        <v>10096233.92061</v>
      </c>
      <c r="J45" s="114">
        <f t="shared" si="13"/>
        <v>4361322.861458772</v>
      </c>
      <c r="K45" s="114">
        <f t="shared" si="13"/>
        <v>7758320.252754998</v>
      </c>
      <c r="L45" s="114">
        <f t="shared" si="13"/>
        <v>2302171.0095869997</v>
      </c>
      <c r="M45" s="114">
        <f t="shared" si="13"/>
        <v>0</v>
      </c>
      <c r="N45" s="15">
        <f t="shared" si="13"/>
        <v>10060491.262341999</v>
      </c>
      <c r="O45" s="114">
        <f t="shared" si="13"/>
        <v>4108854.8448680206</v>
      </c>
      <c r="P45" s="114">
        <f t="shared" si="13"/>
        <v>9843924.544459999</v>
      </c>
      <c r="Q45" s="114">
        <f t="shared" si="13"/>
        <v>5545345.954031026</v>
      </c>
      <c r="R45" s="114">
        <f t="shared" si="13"/>
        <v>725785.11</v>
      </c>
      <c r="S45" s="114">
        <f t="shared" si="13"/>
        <v>396920.93999999895</v>
      </c>
      <c r="T45" s="114">
        <f t="shared" si="13"/>
        <v>0</v>
      </c>
      <c r="U45" s="70">
        <f t="shared" si="13"/>
        <v>1122706.0499999989</v>
      </c>
      <c r="V45" s="114">
        <f t="shared" si="13"/>
        <v>395344.41000000003</v>
      </c>
      <c r="W45" s="114">
        <f t="shared" si="13"/>
        <v>396920.93999999895</v>
      </c>
      <c r="X45" s="114">
        <f t="shared" si="13"/>
        <v>0</v>
      </c>
      <c r="Y45" s="70">
        <f t="shared" si="13"/>
        <v>792265.3499999989</v>
      </c>
      <c r="Z45" s="114">
        <f t="shared" si="13"/>
        <v>1233320.8562225916</v>
      </c>
      <c r="AA45" s="115">
        <f t="shared" si="13"/>
        <v>916420.7318225917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401</v>
      </c>
      <c r="D46" s="132">
        <v>91</v>
      </c>
      <c r="E46" s="132">
        <v>0</v>
      </c>
      <c r="F46" s="61">
        <f>SUM(C46:E46)</f>
        <v>492</v>
      </c>
      <c r="G46" s="132">
        <v>724</v>
      </c>
      <c r="H46" s="49"/>
      <c r="I46" s="132">
        <v>875527.7585950001</v>
      </c>
      <c r="J46" s="132">
        <v>505951.2607770001</v>
      </c>
      <c r="K46" s="132">
        <v>855385.1422240001</v>
      </c>
      <c r="L46" s="132">
        <v>16696.178622</v>
      </c>
      <c r="M46" s="132">
        <v>0</v>
      </c>
      <c r="N46" s="58">
        <f>SUM(K46:M46)</f>
        <v>872081.3208460001</v>
      </c>
      <c r="O46" s="132">
        <v>471625.560777</v>
      </c>
      <c r="P46" s="132">
        <v>1203322.045678999</v>
      </c>
      <c r="Q46" s="132">
        <v>631842.0851301597</v>
      </c>
      <c r="R46" s="132">
        <v>5653.72</v>
      </c>
      <c r="S46" s="132">
        <v>200</v>
      </c>
      <c r="T46" s="132">
        <v>0</v>
      </c>
      <c r="U46" s="61">
        <f>SUM(R46:T46)</f>
        <v>5853.72</v>
      </c>
      <c r="V46" s="132">
        <v>5653.72</v>
      </c>
      <c r="W46" s="132">
        <v>200</v>
      </c>
      <c r="X46" s="132">
        <v>0</v>
      </c>
      <c r="Y46" s="61">
        <f>SUM(V46:X46)</f>
        <v>5853.72</v>
      </c>
      <c r="Z46" s="132">
        <v>-27808.215177973096</v>
      </c>
      <c r="AA46" s="133">
        <v>-27808.215177973096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121</v>
      </c>
      <c r="D47" s="96">
        <v>0</v>
      </c>
      <c r="E47" s="96">
        <v>0</v>
      </c>
      <c r="F47" s="63">
        <f>SUM(C47:E47)</f>
        <v>121</v>
      </c>
      <c r="G47" s="96">
        <v>85</v>
      </c>
      <c r="H47" s="127"/>
      <c r="I47" s="96">
        <v>1083326.0856549998</v>
      </c>
      <c r="J47" s="96">
        <v>149920.76098560085</v>
      </c>
      <c r="K47" s="96">
        <v>1078040.3218489997</v>
      </c>
      <c r="L47" s="96">
        <v>0</v>
      </c>
      <c r="M47" s="96">
        <v>0</v>
      </c>
      <c r="N47" s="77">
        <f>SUM(K47:M47)</f>
        <v>1078040.3218489997</v>
      </c>
      <c r="O47" s="96">
        <v>118646.29207233022</v>
      </c>
      <c r="P47" s="96">
        <v>761058.315033</v>
      </c>
      <c r="Q47" s="96">
        <v>631759.8882792152</v>
      </c>
      <c r="R47" s="96">
        <v>250</v>
      </c>
      <c r="S47" s="96">
        <v>0</v>
      </c>
      <c r="T47" s="96">
        <v>0</v>
      </c>
      <c r="U47" s="63">
        <f>SUM(R47:T47)</f>
        <v>250</v>
      </c>
      <c r="V47" s="96">
        <v>250</v>
      </c>
      <c r="W47" s="96">
        <v>0</v>
      </c>
      <c r="X47" s="96">
        <v>0</v>
      </c>
      <c r="Y47" s="63">
        <f>SUM(V47:X47)</f>
        <v>250</v>
      </c>
      <c r="Z47" s="96">
        <v>23144.525741521513</v>
      </c>
      <c r="AA47" s="97">
        <v>23144.525741521513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612</v>
      </c>
      <c r="D48" s="119">
        <v>64056</v>
      </c>
      <c r="E48" s="119">
        <v>0</v>
      </c>
      <c r="F48" s="71">
        <f>SUM(C48:E48)</f>
        <v>64668</v>
      </c>
      <c r="G48" s="119">
        <v>60087</v>
      </c>
      <c r="H48" s="127"/>
      <c r="I48" s="119">
        <v>8137380.07636</v>
      </c>
      <c r="J48" s="119">
        <v>3705450.839696171</v>
      </c>
      <c r="K48" s="119">
        <v>5824894.788681999</v>
      </c>
      <c r="L48" s="119">
        <v>2285474.8309649997</v>
      </c>
      <c r="M48" s="119">
        <v>0</v>
      </c>
      <c r="N48" s="83">
        <f>SUM(K48:M48)</f>
        <v>8110369.619646998</v>
      </c>
      <c r="O48" s="119">
        <v>3518582.9920186903</v>
      </c>
      <c r="P48" s="119">
        <v>7879544.183747999</v>
      </c>
      <c r="Q48" s="119">
        <v>4281743.980621651</v>
      </c>
      <c r="R48" s="119">
        <v>719881.39</v>
      </c>
      <c r="S48" s="119">
        <v>396720.93999999895</v>
      </c>
      <c r="T48" s="119">
        <v>0</v>
      </c>
      <c r="U48" s="71">
        <f>SUM(R48:T48)</f>
        <v>1116602.329999999</v>
      </c>
      <c r="V48" s="119">
        <v>389440.69000000006</v>
      </c>
      <c r="W48" s="119">
        <v>396720.93999999895</v>
      </c>
      <c r="X48" s="119">
        <v>0</v>
      </c>
      <c r="Y48" s="71">
        <f>SUM(V48:X48)</f>
        <v>786161.629999999</v>
      </c>
      <c r="Z48" s="119">
        <v>1237984.5456590431</v>
      </c>
      <c r="AA48" s="120">
        <v>921084.4212590433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8" t="s">
        <v>69</v>
      </c>
      <c r="B50" s="269"/>
      <c r="C50" s="38">
        <f>C11+C16+C17+C20+C21+C24+C28+C29+C30+C33+C34+C37+C38+C39+C40+C44+C45+C49</f>
        <v>83867</v>
      </c>
      <c r="D50" s="15">
        <f aca="true" t="shared" si="15" ref="D50:AL50">D11+D16+D17+D20+D21+D24+D28+D29+D30+D33+D34+D37+D38+D39+D40+D44+D45+D49</f>
        <v>2000128</v>
      </c>
      <c r="E50" s="15">
        <f t="shared" si="15"/>
        <v>6274</v>
      </c>
      <c r="F50" s="15">
        <f t="shared" si="15"/>
        <v>2090269</v>
      </c>
      <c r="G50" s="15">
        <f t="shared" si="15"/>
        <v>1160027</v>
      </c>
      <c r="H50" s="15">
        <f t="shared" si="15"/>
        <v>1019537</v>
      </c>
      <c r="I50" s="15">
        <f t="shared" si="15"/>
        <v>99451166.46126488</v>
      </c>
      <c r="J50" s="15">
        <f t="shared" si="15"/>
        <v>27386009.826862965</v>
      </c>
      <c r="K50" s="15">
        <f t="shared" si="15"/>
        <v>52131887.69482055</v>
      </c>
      <c r="L50" s="15">
        <f t="shared" si="15"/>
        <v>43811250.94475796</v>
      </c>
      <c r="M50" s="15">
        <f t="shared" si="15"/>
        <v>773376.5000929935</v>
      </c>
      <c r="N50" s="15">
        <f t="shared" si="15"/>
        <v>96716515.1396715</v>
      </c>
      <c r="O50" s="15">
        <f t="shared" si="15"/>
        <v>26453168.652057976</v>
      </c>
      <c r="P50" s="15">
        <f t="shared" si="15"/>
        <v>90759629.6641329</v>
      </c>
      <c r="Q50" s="15">
        <f t="shared" si="15"/>
        <v>65577210.659586184</v>
      </c>
      <c r="R50" s="15">
        <f t="shared" si="15"/>
        <v>16014081.167205878</v>
      </c>
      <c r="S50" s="15">
        <f t="shared" si="15"/>
        <v>19645980.483529415</v>
      </c>
      <c r="T50" s="15">
        <f t="shared" si="15"/>
        <v>487997.95999999996</v>
      </c>
      <c r="U50" s="15">
        <f t="shared" si="15"/>
        <v>36148059.61073529</v>
      </c>
      <c r="V50" s="15">
        <f t="shared" si="15"/>
        <v>8781171.77070588</v>
      </c>
      <c r="W50" s="15">
        <f t="shared" si="15"/>
        <v>18448566.344829414</v>
      </c>
      <c r="X50" s="15">
        <f t="shared" si="15"/>
        <v>487997.95999999996</v>
      </c>
      <c r="Y50" s="15">
        <f t="shared" si="15"/>
        <v>27717736.075535294</v>
      </c>
      <c r="Z50" s="15">
        <f t="shared" si="15"/>
        <v>83898929.73160622</v>
      </c>
      <c r="AA50" s="16">
        <f t="shared" si="15"/>
        <v>27309882.79466202</v>
      </c>
      <c r="AC50" s="55">
        <f t="shared" si="15"/>
        <v>2261522.856617647</v>
      </c>
      <c r="AD50" s="15">
        <f t="shared" si="15"/>
        <v>0</v>
      </c>
      <c r="AE50" s="15">
        <f t="shared" si="15"/>
        <v>2261522.856617647</v>
      </c>
      <c r="AF50" s="15">
        <f t="shared" si="15"/>
        <v>0</v>
      </c>
      <c r="AG50" s="15">
        <f t="shared" si="15"/>
        <v>2238007.791481597</v>
      </c>
      <c r="AH50" s="15">
        <f t="shared" si="15"/>
        <v>2238007.791481597</v>
      </c>
      <c r="AI50" s="15">
        <f t="shared" si="15"/>
        <v>122812.04073529413</v>
      </c>
      <c r="AJ50" s="15">
        <f t="shared" si="15"/>
        <v>122812.04073529413</v>
      </c>
      <c r="AK50" s="15">
        <f t="shared" si="15"/>
        <v>130580.12283088236</v>
      </c>
      <c r="AL50" s="16">
        <f t="shared" si="15"/>
        <v>130580.12283088236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3.5">
      <c r="U54" s="24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Teona Jikia</cp:lastModifiedBy>
  <cp:lastPrinted>2017-10-18T12:38:28Z</cp:lastPrinted>
  <dcterms:created xsi:type="dcterms:W3CDTF">1996-10-14T23:33:28Z</dcterms:created>
  <dcterms:modified xsi:type="dcterms:W3CDTF">2020-03-15T09:16:46Z</dcterms:modified>
  <cp:category/>
  <cp:version/>
  <cp:contentType/>
  <cp:contentStatus/>
</cp:coreProperties>
</file>